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680" windowWidth="1689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CORI</author>
  </authors>
  <commentList>
    <comment ref="K26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D26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D27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
</t>
        </r>
      </text>
    </comment>
    <comment ref="E26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E27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D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E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K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6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</commentList>
</comments>
</file>

<file path=xl/sharedStrings.xml><?xml version="1.0" encoding="utf-8"?>
<sst xmlns="http://schemas.openxmlformats.org/spreadsheetml/2006/main" count="50" uniqueCount="49">
  <si>
    <t>Nr.</t>
  </si>
  <si>
    <t>Denumirea indicatorilor</t>
  </si>
  <si>
    <t>A</t>
  </si>
  <si>
    <t>B</t>
  </si>
  <si>
    <t>C</t>
  </si>
  <si>
    <t>I.VENITURI DIN ANUL CURENT</t>
  </si>
  <si>
    <t>Cod</t>
  </si>
  <si>
    <t>Total , din care</t>
  </si>
  <si>
    <t>8=3-6-7</t>
  </si>
  <si>
    <t>3=4+5</t>
  </si>
  <si>
    <t>Anexa5</t>
  </si>
  <si>
    <t>lei</t>
  </si>
  <si>
    <t>MINISTERUL TRANSPORTURILOR</t>
  </si>
  <si>
    <t>Drepturi constatate</t>
  </si>
  <si>
    <t>din anii precedenti</t>
  </si>
  <si>
    <t>din anul curent</t>
  </si>
  <si>
    <t>Incasari realizate</t>
  </si>
  <si>
    <t>Stingeri pe alte cai decat incasari</t>
  </si>
  <si>
    <t>Drepturi constatate de incasat</t>
  </si>
  <si>
    <t>I VENITURI TOTALE din care :</t>
  </si>
  <si>
    <t xml:space="preserve">    C. VENITURI NEFISCALE</t>
  </si>
  <si>
    <t xml:space="preserve">     C1. VENITURI DIN PROPRIETATE</t>
  </si>
  <si>
    <t xml:space="preserve">      Venituri din proprietate</t>
  </si>
  <si>
    <t xml:space="preserve">      Venituri  din concesiuni si inchirieri</t>
  </si>
  <si>
    <t xml:space="preserve">       Venituri din dobanzi</t>
  </si>
  <si>
    <t xml:space="preserve">       Alte venituri din dobanzi</t>
  </si>
  <si>
    <t xml:space="preserve">    C2 VANZARI DE BUNURI SI SERVICII</t>
  </si>
  <si>
    <t xml:space="preserve">       Venituri  din prestari servicii si alte activitati</t>
  </si>
  <si>
    <t xml:space="preserve">         Venituri  din prestari servicii</t>
  </si>
  <si>
    <t xml:space="preserve">       Alte venituri  din prestari servicii si alte activitati</t>
  </si>
  <si>
    <t>AUTORITATEA RUTIERĂ ROMANĂ</t>
  </si>
  <si>
    <t xml:space="preserve">CONT DE EXECUŢIE AL INSTITUŢIEI PUBLICE - VENITURI </t>
  </si>
  <si>
    <t>Sume utilizate din excedentul anului precedent pentru efectuarea de cheltuieli</t>
  </si>
  <si>
    <t>31.10.03</t>
  </si>
  <si>
    <t>33.00.10</t>
  </si>
  <si>
    <t>33.10.08</t>
  </si>
  <si>
    <t>33.10.50</t>
  </si>
  <si>
    <t>OOO2.10</t>
  </si>
  <si>
    <t>30.10.05</t>
  </si>
  <si>
    <t>40.10.15</t>
  </si>
  <si>
    <t>Prevederi bugetare anuale aprobate la finele perioadei de raportare</t>
  </si>
  <si>
    <t>Prevederi bugetare trimestriale cumulate</t>
  </si>
  <si>
    <t>30.10.05.30</t>
  </si>
  <si>
    <t>Operatiuni financiare</t>
  </si>
  <si>
    <t xml:space="preserve">    Venituri  din concesiuni si inchirieri</t>
  </si>
  <si>
    <t>41.06.00</t>
  </si>
  <si>
    <t>Alte operaţiuni financiare</t>
  </si>
  <si>
    <t>INFRASTRUCTURII ȘI COMUNICAȚIILOR</t>
  </si>
  <si>
    <t>la data de 30 septembrie 2020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</si>
</sst>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-* #,##0.000\ _l_e_i_-;\-* #,##0.000\ _l_e_i_-;_-* &quot;-&quot;??\ _l_e_i_-;_-@_-"/>
    <numFmt numFmtId="183" formatCode="_-* #,##0.0000\ _l_e_i_-;\-* #,##0.0000\ _l_e_i_-;_-* &quot;-&quot;??\ _l_e_i_-;_-@_-"/>
    <numFmt numFmtId="184" formatCode="0.0"/>
    <numFmt numFmtId="185" formatCode="[$-418]d\ mmmm\ yyyy"/>
    <numFmt numFmtId="186" formatCode="[$-409]dddd\,\ mmmm\ d\,\ yyyy"/>
    <numFmt numFmtId="187" formatCode="_(* #,##0.0_);_(* \(#,##0.0\);_(* &quot;-&quot;?_);_(@_)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imesNew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59" applyNumberFormat="1" applyFont="1" applyBorder="1" applyAlignment="1">
      <alignment horizontal="center"/>
    </xf>
    <xf numFmtId="0" fontId="1" fillId="0" borderId="11" xfId="59" applyNumberFormat="1" applyFont="1" applyBorder="1" applyAlignment="1">
      <alignment horizontal="center"/>
    </xf>
    <xf numFmtId="181" fontId="1" fillId="0" borderId="11" xfId="59" applyNumberFormat="1" applyFont="1" applyBorder="1" applyAlignment="1">
      <alignment horizontal="center"/>
    </xf>
    <xf numFmtId="1" fontId="1" fillId="0" borderId="12" xfId="59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171" fontId="1" fillId="0" borderId="0" xfId="59" applyNumberFormat="1" applyFont="1" applyAlignment="1">
      <alignment horizontal="center"/>
    </xf>
    <xf numFmtId="171" fontId="4" fillId="0" borderId="0" xfId="59" applyFont="1" applyAlignment="1">
      <alignment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1" fillId="0" borderId="0" xfId="59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1" xfId="59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3" fontId="4" fillId="0" borderId="18" xfId="59" applyNumberFormat="1" applyFont="1" applyFill="1" applyBorder="1" applyAlignment="1">
      <alignment horizontal="right" vertical="center" wrapText="1"/>
    </xf>
    <xf numFmtId="3" fontId="4" fillId="0" borderId="18" xfId="59" applyNumberFormat="1" applyFont="1" applyFill="1" applyBorder="1" applyAlignment="1">
      <alignment vertical="center" wrapText="1"/>
    </xf>
    <xf numFmtId="3" fontId="1" fillId="0" borderId="15" xfId="59" applyNumberFormat="1" applyFont="1" applyBorder="1" applyAlignment="1">
      <alignment horizontal="right" vertical="center"/>
    </xf>
    <xf numFmtId="3" fontId="1" fillId="0" borderId="16" xfId="59" applyNumberFormat="1" applyFont="1" applyBorder="1" applyAlignment="1">
      <alignment horizontal="right" vertical="center"/>
    </xf>
    <xf numFmtId="3" fontId="1" fillId="0" borderId="19" xfId="59" applyNumberFormat="1" applyFont="1" applyBorder="1" applyAlignment="1">
      <alignment horizontal="right" vertical="center"/>
    </xf>
    <xf numFmtId="3" fontId="4" fillId="0" borderId="16" xfId="59" applyNumberFormat="1" applyFont="1" applyFill="1" applyBorder="1" applyAlignment="1">
      <alignment horizontal="right" vertical="center"/>
    </xf>
    <xf numFmtId="3" fontId="1" fillId="0" borderId="16" xfId="59" applyNumberFormat="1" applyFont="1" applyFill="1" applyBorder="1" applyAlignment="1">
      <alignment horizontal="right" vertical="center"/>
    </xf>
    <xf numFmtId="3" fontId="1" fillId="0" borderId="19" xfId="59" applyNumberFormat="1" applyFont="1" applyFill="1" applyBorder="1" applyAlignment="1">
      <alignment horizontal="right" vertical="center"/>
    </xf>
    <xf numFmtId="3" fontId="4" fillId="0" borderId="16" xfId="59" applyNumberFormat="1" applyFont="1" applyBorder="1" applyAlignment="1">
      <alignment horizontal="right" vertical="center"/>
    </xf>
    <xf numFmtId="3" fontId="4" fillId="0" borderId="18" xfId="59" applyNumberFormat="1" applyFont="1" applyBorder="1" applyAlignment="1">
      <alignment vertical="center" wrapText="1"/>
    </xf>
    <xf numFmtId="0" fontId="4" fillId="0" borderId="20" xfId="0" applyFont="1" applyBorder="1" applyAlignment="1">
      <alignment/>
    </xf>
    <xf numFmtId="3" fontId="1" fillId="0" borderId="21" xfId="59" applyNumberFormat="1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6" fillId="0" borderId="0" xfId="0" applyFont="1" applyAlignment="1">
      <alignment/>
    </xf>
    <xf numFmtId="171" fontId="4" fillId="0" borderId="0" xfId="59" applyNumberFormat="1" applyFont="1" applyAlignment="1">
      <alignment/>
    </xf>
    <xf numFmtId="171" fontId="4" fillId="0" borderId="0" xfId="59" applyNumberFormat="1" applyFont="1" applyAlignment="1">
      <alignment horizontal="right"/>
    </xf>
    <xf numFmtId="181" fontId="4" fillId="0" borderId="0" xfId="59" applyNumberFormat="1" applyFont="1" applyAlignment="1">
      <alignment/>
    </xf>
    <xf numFmtId="0" fontId="4" fillId="0" borderId="0" xfId="0" applyFont="1" applyAlignment="1">
      <alignment horizontal="right"/>
    </xf>
    <xf numFmtId="3" fontId="1" fillId="0" borderId="18" xfId="59" applyNumberFormat="1" applyFont="1" applyBorder="1" applyAlignment="1">
      <alignment vertical="center" wrapText="1"/>
    </xf>
    <xf numFmtId="181" fontId="1" fillId="0" borderId="0" xfId="59" applyNumberFormat="1" applyFont="1" applyBorder="1" applyAlignment="1">
      <alignment vertical="center" wrapText="1"/>
    </xf>
    <xf numFmtId="181" fontId="1" fillId="0" borderId="0" xfId="59" applyNumberFormat="1" applyFont="1" applyBorder="1" applyAlignment="1">
      <alignment horizontal="right" vertical="center" wrapText="1"/>
    </xf>
    <xf numFmtId="181" fontId="4" fillId="0" borderId="0" xfId="59" applyNumberFormat="1" applyFont="1" applyFill="1" applyBorder="1" applyAlignment="1">
      <alignment vertical="center" wrapText="1"/>
    </xf>
    <xf numFmtId="3" fontId="4" fillId="0" borderId="0" xfId="59" applyNumberFormat="1" applyFont="1" applyFill="1" applyBorder="1" applyAlignment="1">
      <alignment horizontal="right" vertical="center" wrapText="1"/>
    </xf>
    <xf numFmtId="181" fontId="4" fillId="0" borderId="0" xfId="59" applyNumberFormat="1" applyFont="1" applyBorder="1" applyAlignment="1">
      <alignment vertical="center" wrapText="1"/>
    </xf>
    <xf numFmtId="181" fontId="1" fillId="0" borderId="11" xfId="59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1" fontId="1" fillId="0" borderId="11" xfId="59" applyFont="1" applyBorder="1" applyAlignment="1">
      <alignment horizontal="center" vertical="center" wrapText="1"/>
    </xf>
    <xf numFmtId="171" fontId="4" fillId="0" borderId="22" xfId="59" applyFont="1" applyBorder="1" applyAlignment="1">
      <alignment horizontal="center" vertical="center" wrapText="1"/>
    </xf>
    <xf numFmtId="171" fontId="4" fillId="0" borderId="23" xfId="59" applyFont="1" applyBorder="1" applyAlignment="1">
      <alignment horizontal="center" vertical="center" wrapText="1"/>
    </xf>
    <xf numFmtId="181" fontId="1" fillId="0" borderId="12" xfId="59" applyNumberFormat="1" applyFont="1" applyBorder="1" applyAlignment="1">
      <alignment horizontal="center" vertical="center"/>
    </xf>
    <xf numFmtId="181" fontId="1" fillId="0" borderId="24" xfId="59" applyNumberFormat="1" applyFont="1" applyBorder="1" applyAlignment="1">
      <alignment horizontal="center" vertical="center"/>
    </xf>
    <xf numFmtId="181" fontId="1" fillId="0" borderId="12" xfId="59" applyNumberFormat="1" applyFont="1" applyBorder="1" applyAlignment="1">
      <alignment horizontal="center" vertical="center" wrapText="1"/>
    </xf>
    <xf numFmtId="181" fontId="1" fillId="0" borderId="25" xfId="59" applyNumberFormat="1" applyFont="1" applyBorder="1" applyAlignment="1">
      <alignment horizontal="center" vertical="center" wrapText="1"/>
    </xf>
    <xf numFmtId="181" fontId="1" fillId="0" borderId="13" xfId="59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3" zoomScaleNormal="73" zoomScalePageLayoutView="0" workbookViewId="0" topLeftCell="A7">
      <selection activeCell="H15" sqref="H15"/>
    </sheetView>
  </sheetViews>
  <sheetFormatPr defaultColWidth="9.140625" defaultRowHeight="12.75"/>
  <cols>
    <col min="1" max="1" width="4.28125" style="2" customWidth="1"/>
    <col min="2" max="2" width="43.140625" style="2" customWidth="1"/>
    <col min="3" max="3" width="12.57421875" style="2" customWidth="1"/>
    <col min="4" max="4" width="19.28125" style="55" customWidth="1"/>
    <col min="5" max="5" width="18.28125" style="56" customWidth="1"/>
    <col min="6" max="6" width="19.28125" style="57" customWidth="1"/>
    <col min="7" max="7" width="18.7109375" style="57" customWidth="1"/>
    <col min="8" max="8" width="18.57421875" style="57" customWidth="1"/>
    <col min="9" max="9" width="18.140625" style="2" customWidth="1"/>
    <col min="10" max="10" width="12.7109375" style="24" customWidth="1"/>
    <col min="11" max="11" width="19.421875" style="2" customWidth="1"/>
    <col min="12" max="16384" width="9.140625" style="2" customWidth="1"/>
  </cols>
  <sheetData>
    <row r="1" ht="19.5" customHeight="1">
      <c r="A1" s="1" t="s">
        <v>12</v>
      </c>
    </row>
    <row r="2" ht="19.5" customHeight="1">
      <c r="A2" s="54" t="s">
        <v>47</v>
      </c>
    </row>
    <row r="3" spans="1:11" ht="15.75">
      <c r="A3" s="1" t="s">
        <v>30</v>
      </c>
      <c r="K3" s="2" t="s">
        <v>10</v>
      </c>
    </row>
    <row r="4" ht="15.75">
      <c r="A4" s="1"/>
    </row>
    <row r="5" spans="1:11" ht="15.75">
      <c r="A5" s="85" t="s">
        <v>31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.75" customHeight="1">
      <c r="A6" s="86" t="s">
        <v>48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5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15.75" thickBot="1">
      <c r="K8" s="58" t="s">
        <v>11</v>
      </c>
    </row>
    <row r="9" spans="1:11" ht="15">
      <c r="A9" s="87" t="s">
        <v>0</v>
      </c>
      <c r="B9" s="87" t="s">
        <v>1</v>
      </c>
      <c r="C9" s="89" t="s">
        <v>6</v>
      </c>
      <c r="D9" s="83" t="s">
        <v>40</v>
      </c>
      <c r="E9" s="80" t="s">
        <v>41</v>
      </c>
      <c r="F9" s="73" t="s">
        <v>13</v>
      </c>
      <c r="G9" s="74"/>
      <c r="H9" s="75"/>
      <c r="I9" s="65" t="s">
        <v>16</v>
      </c>
      <c r="J9" s="68" t="s">
        <v>17</v>
      </c>
      <c r="K9" s="65" t="s">
        <v>18</v>
      </c>
    </row>
    <row r="10" spans="1:11" ht="39" customHeight="1" thickBot="1">
      <c r="A10" s="88"/>
      <c r="B10" s="88"/>
      <c r="C10" s="90"/>
      <c r="D10" s="84"/>
      <c r="E10" s="81"/>
      <c r="F10" s="76"/>
      <c r="G10" s="77"/>
      <c r="H10" s="78"/>
      <c r="I10" s="66"/>
      <c r="J10" s="69"/>
      <c r="K10" s="66"/>
    </row>
    <row r="11" spans="1:11" ht="15.75" customHeight="1">
      <c r="A11" s="88"/>
      <c r="B11" s="88"/>
      <c r="C11" s="90"/>
      <c r="D11" s="84"/>
      <c r="E11" s="81"/>
      <c r="F11" s="71" t="s">
        <v>7</v>
      </c>
      <c r="G11" s="79" t="s">
        <v>14</v>
      </c>
      <c r="H11" s="79" t="s">
        <v>15</v>
      </c>
      <c r="I11" s="66"/>
      <c r="J11" s="69"/>
      <c r="K11" s="66"/>
    </row>
    <row r="12" spans="1:11" ht="15.75" customHeight="1">
      <c r="A12" s="88"/>
      <c r="B12" s="88"/>
      <c r="C12" s="90"/>
      <c r="D12" s="84"/>
      <c r="E12" s="81"/>
      <c r="F12" s="72"/>
      <c r="G12" s="66"/>
      <c r="H12" s="66"/>
      <c r="I12" s="66"/>
      <c r="J12" s="69"/>
      <c r="K12" s="66"/>
    </row>
    <row r="13" spans="1:11" ht="15.75" thickBot="1">
      <c r="A13" s="88"/>
      <c r="B13" s="88"/>
      <c r="C13" s="90"/>
      <c r="D13" s="84"/>
      <c r="E13" s="82"/>
      <c r="F13" s="72"/>
      <c r="G13" s="67"/>
      <c r="H13" s="67"/>
      <c r="I13" s="67"/>
      <c r="J13" s="70"/>
      <c r="K13" s="67"/>
    </row>
    <row r="14" spans="1:11" ht="16.5" thickBot="1">
      <c r="A14" s="5" t="s">
        <v>2</v>
      </c>
      <c r="B14" s="6" t="s">
        <v>3</v>
      </c>
      <c r="C14" s="6" t="s">
        <v>4</v>
      </c>
      <c r="D14" s="7">
        <v>1</v>
      </c>
      <c r="E14" s="36">
        <v>2</v>
      </c>
      <c r="F14" s="9" t="s">
        <v>9</v>
      </c>
      <c r="G14" s="6">
        <v>4</v>
      </c>
      <c r="H14" s="6">
        <v>5</v>
      </c>
      <c r="I14" s="10">
        <v>6</v>
      </c>
      <c r="J14" s="8">
        <v>7</v>
      </c>
      <c r="K14" s="11" t="s">
        <v>8</v>
      </c>
    </row>
    <row r="15" spans="1:11" ht="23.25" customHeight="1">
      <c r="A15" s="12">
        <v>1</v>
      </c>
      <c r="B15" s="13" t="s">
        <v>19</v>
      </c>
      <c r="C15" s="14"/>
      <c r="D15" s="43">
        <f aca="true" t="shared" si="0" ref="D15:K15">D16+D28+D31</f>
        <v>137946000</v>
      </c>
      <c r="E15" s="43">
        <f t="shared" si="0"/>
        <v>110660000</v>
      </c>
      <c r="F15" s="43">
        <f t="shared" si="0"/>
        <v>98837308</v>
      </c>
      <c r="G15" s="43">
        <f t="shared" si="0"/>
        <v>1762127</v>
      </c>
      <c r="H15" s="43">
        <f t="shared" si="0"/>
        <v>97075181</v>
      </c>
      <c r="I15" s="43">
        <f t="shared" si="0"/>
        <v>96490564</v>
      </c>
      <c r="J15" s="43">
        <f t="shared" si="0"/>
        <v>0</v>
      </c>
      <c r="K15" s="43">
        <f t="shared" si="0"/>
        <v>2346744</v>
      </c>
    </row>
    <row r="16" spans="1:11" ht="21" customHeight="1">
      <c r="A16" s="21">
        <f>A15+1</f>
        <v>2</v>
      </c>
      <c r="B16" s="16" t="s">
        <v>5</v>
      </c>
      <c r="C16" s="25" t="s">
        <v>37</v>
      </c>
      <c r="D16" s="44">
        <f aca="true" t="shared" si="1" ref="D16:K16">D17</f>
        <v>104586000</v>
      </c>
      <c r="E16" s="44">
        <f t="shared" si="1"/>
        <v>78242000</v>
      </c>
      <c r="F16" s="44">
        <f t="shared" si="1"/>
        <v>72742640</v>
      </c>
      <c r="G16" s="44">
        <f t="shared" si="1"/>
        <v>1762127</v>
      </c>
      <c r="H16" s="44">
        <f t="shared" si="1"/>
        <v>70980513</v>
      </c>
      <c r="I16" s="44">
        <f t="shared" si="1"/>
        <v>70395896</v>
      </c>
      <c r="J16" s="44">
        <f t="shared" si="1"/>
        <v>0</v>
      </c>
      <c r="K16" s="45">
        <f t="shared" si="1"/>
        <v>2346744</v>
      </c>
    </row>
    <row r="17" spans="1:11" ht="21" customHeight="1">
      <c r="A17" s="21">
        <f aca="true" t="shared" si="2" ref="A17:A28">A16+1</f>
        <v>3</v>
      </c>
      <c r="B17" s="17" t="s">
        <v>20</v>
      </c>
      <c r="C17" s="26">
        <v>29</v>
      </c>
      <c r="D17" s="44">
        <f aca="true" t="shared" si="3" ref="D17:K17">D18+D24</f>
        <v>104586000</v>
      </c>
      <c r="E17" s="44">
        <f t="shared" si="3"/>
        <v>78242000</v>
      </c>
      <c r="F17" s="44">
        <f t="shared" si="3"/>
        <v>72742640</v>
      </c>
      <c r="G17" s="44">
        <f t="shared" si="3"/>
        <v>1762127</v>
      </c>
      <c r="H17" s="44">
        <f t="shared" si="3"/>
        <v>70980513</v>
      </c>
      <c r="I17" s="44">
        <f t="shared" si="3"/>
        <v>70395896</v>
      </c>
      <c r="J17" s="44">
        <f t="shared" si="3"/>
        <v>0</v>
      </c>
      <c r="K17" s="45">
        <f t="shared" si="3"/>
        <v>2346744</v>
      </c>
    </row>
    <row r="18" spans="1:11" ht="21" customHeight="1">
      <c r="A18" s="21">
        <f t="shared" si="2"/>
        <v>4</v>
      </c>
      <c r="B18" s="16" t="s">
        <v>21</v>
      </c>
      <c r="C18" s="26">
        <v>30</v>
      </c>
      <c r="D18" s="44">
        <f aca="true" t="shared" si="4" ref="D18:K18">D19+D22</f>
        <v>206000</v>
      </c>
      <c r="E18" s="44">
        <f t="shared" si="4"/>
        <v>142000</v>
      </c>
      <c r="F18" s="44">
        <f t="shared" si="4"/>
        <v>138056</v>
      </c>
      <c r="G18" s="44">
        <f t="shared" si="4"/>
        <v>2032</v>
      </c>
      <c r="H18" s="44">
        <f t="shared" si="4"/>
        <v>136024</v>
      </c>
      <c r="I18" s="44">
        <f t="shared" si="4"/>
        <v>133270</v>
      </c>
      <c r="J18" s="44">
        <f t="shared" si="4"/>
        <v>0</v>
      </c>
      <c r="K18" s="45">
        <f t="shared" si="4"/>
        <v>4786</v>
      </c>
    </row>
    <row r="19" spans="1:11" ht="21" customHeight="1">
      <c r="A19" s="22">
        <f t="shared" si="2"/>
        <v>5</v>
      </c>
      <c r="B19" s="18" t="s">
        <v>22</v>
      </c>
      <c r="C19" s="27">
        <v>30.1</v>
      </c>
      <c r="D19" s="44">
        <f>D20</f>
        <v>56000</v>
      </c>
      <c r="E19" s="44">
        <f>E20</f>
        <v>42000</v>
      </c>
      <c r="F19" s="44">
        <f aca="true" t="shared" si="5" ref="F19:K20">F20</f>
        <v>38056</v>
      </c>
      <c r="G19" s="44">
        <f t="shared" si="5"/>
        <v>2032</v>
      </c>
      <c r="H19" s="44">
        <f t="shared" si="5"/>
        <v>36024</v>
      </c>
      <c r="I19" s="44">
        <f t="shared" si="5"/>
        <v>33270</v>
      </c>
      <c r="J19" s="44">
        <f t="shared" si="5"/>
        <v>0</v>
      </c>
      <c r="K19" s="45">
        <f t="shared" si="5"/>
        <v>4786</v>
      </c>
    </row>
    <row r="20" spans="1:11" s="4" customFormat="1" ht="24" customHeight="1">
      <c r="A20" s="22">
        <f t="shared" si="2"/>
        <v>6</v>
      </c>
      <c r="B20" s="15" t="s">
        <v>23</v>
      </c>
      <c r="C20" s="28" t="s">
        <v>38</v>
      </c>
      <c r="D20" s="44">
        <f>D21</f>
        <v>56000</v>
      </c>
      <c r="E20" s="44">
        <f>E21</f>
        <v>42000</v>
      </c>
      <c r="F20" s="44">
        <f t="shared" si="5"/>
        <v>38056</v>
      </c>
      <c r="G20" s="44">
        <f t="shared" si="5"/>
        <v>2032</v>
      </c>
      <c r="H20" s="44">
        <f t="shared" si="5"/>
        <v>36024</v>
      </c>
      <c r="I20" s="44">
        <f t="shared" si="5"/>
        <v>33270</v>
      </c>
      <c r="J20" s="44">
        <f t="shared" si="5"/>
        <v>0</v>
      </c>
      <c r="K20" s="45">
        <f t="shared" si="5"/>
        <v>4786</v>
      </c>
    </row>
    <row r="21" spans="1:11" s="4" customFormat="1" ht="24" customHeight="1">
      <c r="A21" s="22">
        <f t="shared" si="2"/>
        <v>7</v>
      </c>
      <c r="B21" s="15" t="s">
        <v>44</v>
      </c>
      <c r="C21" s="28" t="s">
        <v>42</v>
      </c>
      <c r="D21" s="44">
        <v>56000</v>
      </c>
      <c r="E21" s="44">
        <v>42000</v>
      </c>
      <c r="F21" s="44">
        <f>I21+K21</f>
        <v>38056</v>
      </c>
      <c r="G21" s="46">
        <v>2032</v>
      </c>
      <c r="H21" s="46">
        <v>36024</v>
      </c>
      <c r="I21" s="46">
        <v>33270</v>
      </c>
      <c r="J21" s="44">
        <v>0</v>
      </c>
      <c r="K21" s="45">
        <v>4786</v>
      </c>
    </row>
    <row r="22" spans="1:11" s="4" customFormat="1" ht="25.5" customHeight="1">
      <c r="A22" s="22">
        <f t="shared" si="2"/>
        <v>8</v>
      </c>
      <c r="B22" s="15" t="s">
        <v>24</v>
      </c>
      <c r="C22" s="29">
        <v>31.1</v>
      </c>
      <c r="D22" s="44">
        <f aca="true" t="shared" si="6" ref="D22:K22">D23</f>
        <v>150000</v>
      </c>
      <c r="E22" s="44">
        <f t="shared" si="6"/>
        <v>100000</v>
      </c>
      <c r="F22" s="44">
        <f t="shared" si="6"/>
        <v>100000</v>
      </c>
      <c r="G22" s="44">
        <f t="shared" si="6"/>
        <v>0</v>
      </c>
      <c r="H22" s="44">
        <f t="shared" si="6"/>
        <v>100000</v>
      </c>
      <c r="I22" s="44">
        <f t="shared" si="6"/>
        <v>100000</v>
      </c>
      <c r="J22" s="44">
        <f t="shared" si="6"/>
        <v>0</v>
      </c>
      <c r="K22" s="45">
        <f t="shared" si="6"/>
        <v>0</v>
      </c>
    </row>
    <row r="23" spans="1:11" s="4" customFormat="1" ht="15.75">
      <c r="A23" s="22">
        <f t="shared" si="2"/>
        <v>9</v>
      </c>
      <c r="B23" s="15" t="s">
        <v>25</v>
      </c>
      <c r="C23" s="30" t="s">
        <v>33</v>
      </c>
      <c r="D23" s="44">
        <v>150000</v>
      </c>
      <c r="E23" s="44">
        <v>100000</v>
      </c>
      <c r="F23" s="44">
        <f>G23+H23</f>
        <v>100000</v>
      </c>
      <c r="G23" s="46">
        <v>0</v>
      </c>
      <c r="H23" s="46">
        <v>100000</v>
      </c>
      <c r="I23" s="46">
        <v>100000</v>
      </c>
      <c r="J23" s="44">
        <v>0</v>
      </c>
      <c r="K23" s="45">
        <f>H23-E23</f>
        <v>0</v>
      </c>
    </row>
    <row r="24" spans="1:11" s="4" customFormat="1" ht="35.25" customHeight="1">
      <c r="A24" s="22">
        <f t="shared" si="2"/>
        <v>10</v>
      </c>
      <c r="B24" s="19" t="s">
        <v>26</v>
      </c>
      <c r="C24" s="31" t="s">
        <v>34</v>
      </c>
      <c r="D24" s="44">
        <f>D25</f>
        <v>104380000</v>
      </c>
      <c r="E24" s="44">
        <f>E25</f>
        <v>78100000</v>
      </c>
      <c r="F24" s="44">
        <f>G24+H24</f>
        <v>72604584</v>
      </c>
      <c r="G24" s="47">
        <f>G25</f>
        <v>1760095</v>
      </c>
      <c r="H24" s="47">
        <f>H25</f>
        <v>70844489</v>
      </c>
      <c r="I24" s="47">
        <f>I25</f>
        <v>70262626</v>
      </c>
      <c r="J24" s="47">
        <f>J25</f>
        <v>0</v>
      </c>
      <c r="K24" s="48">
        <f>K25</f>
        <v>2341958</v>
      </c>
    </row>
    <row r="25" spans="1:11" s="4" customFormat="1" ht="33.75" customHeight="1">
      <c r="A25" s="22">
        <f t="shared" si="2"/>
        <v>11</v>
      </c>
      <c r="B25" s="19" t="s">
        <v>27</v>
      </c>
      <c r="C25" s="20">
        <v>33.1</v>
      </c>
      <c r="D25" s="44">
        <f aca="true" t="shared" si="7" ref="D25:K25">D26+D27</f>
        <v>104380000</v>
      </c>
      <c r="E25" s="44">
        <f t="shared" si="7"/>
        <v>78100000</v>
      </c>
      <c r="F25" s="44">
        <f t="shared" si="7"/>
        <v>72604584</v>
      </c>
      <c r="G25" s="44">
        <f t="shared" si="7"/>
        <v>1760095</v>
      </c>
      <c r="H25" s="44">
        <f t="shared" si="7"/>
        <v>70844489</v>
      </c>
      <c r="I25" s="44">
        <f t="shared" si="7"/>
        <v>70262626</v>
      </c>
      <c r="J25" s="44">
        <f t="shared" si="7"/>
        <v>0</v>
      </c>
      <c r="K25" s="45">
        <f t="shared" si="7"/>
        <v>2341958</v>
      </c>
    </row>
    <row r="26" spans="1:11" s="4" customFormat="1" ht="21" customHeight="1">
      <c r="A26" s="22">
        <f t="shared" si="2"/>
        <v>12</v>
      </c>
      <c r="B26" s="15" t="s">
        <v>28</v>
      </c>
      <c r="C26" s="30" t="s">
        <v>35</v>
      </c>
      <c r="D26" s="49">
        <v>81035000</v>
      </c>
      <c r="E26" s="49">
        <v>60810000</v>
      </c>
      <c r="F26" s="49">
        <f>I26+K26</f>
        <v>62818163</v>
      </c>
      <c r="G26" s="46">
        <v>732631</v>
      </c>
      <c r="H26" s="46">
        <v>62085532</v>
      </c>
      <c r="I26" s="46">
        <v>61490806</v>
      </c>
      <c r="J26" s="44">
        <v>0</v>
      </c>
      <c r="K26" s="45">
        <v>1327357</v>
      </c>
    </row>
    <row r="27" spans="1:11" ht="33.75" customHeight="1">
      <c r="A27" s="22">
        <f t="shared" si="2"/>
        <v>13</v>
      </c>
      <c r="B27" s="15" t="s">
        <v>29</v>
      </c>
      <c r="C27" s="30" t="s">
        <v>36</v>
      </c>
      <c r="D27" s="49">
        <v>23345000</v>
      </c>
      <c r="E27" s="49">
        <v>17290000</v>
      </c>
      <c r="F27" s="49">
        <f>I27+K27</f>
        <v>9786421</v>
      </c>
      <c r="G27" s="49">
        <v>1027464</v>
      </c>
      <c r="H27" s="46">
        <v>8758957</v>
      </c>
      <c r="I27" s="46">
        <v>8771820</v>
      </c>
      <c r="J27" s="44">
        <v>0</v>
      </c>
      <c r="K27" s="45">
        <v>1014601</v>
      </c>
    </row>
    <row r="28" spans="1:11" ht="15.75">
      <c r="A28" s="22">
        <f t="shared" si="2"/>
        <v>14</v>
      </c>
      <c r="B28" s="15" t="s">
        <v>43</v>
      </c>
      <c r="C28" s="20">
        <v>40.1</v>
      </c>
      <c r="D28" s="44">
        <f>D29</f>
        <v>33360000</v>
      </c>
      <c r="E28" s="44">
        <f>E29</f>
        <v>32418000</v>
      </c>
      <c r="F28" s="44">
        <f>G28+H28</f>
        <v>18094668</v>
      </c>
      <c r="G28" s="44">
        <f>G29</f>
        <v>0</v>
      </c>
      <c r="H28" s="44">
        <f>H29</f>
        <v>18094668</v>
      </c>
      <c r="I28" s="44">
        <f>I29</f>
        <v>18094668</v>
      </c>
      <c r="J28" s="44">
        <v>0</v>
      </c>
      <c r="K28" s="45">
        <v>0</v>
      </c>
    </row>
    <row r="29" spans="1:11" ht="30">
      <c r="A29" s="22">
        <f>A28+1</f>
        <v>15</v>
      </c>
      <c r="B29" s="15" t="s">
        <v>32</v>
      </c>
      <c r="C29" s="30" t="s">
        <v>39</v>
      </c>
      <c r="D29" s="49">
        <v>33360000</v>
      </c>
      <c r="E29" s="49">
        <v>32418000</v>
      </c>
      <c r="F29" s="44">
        <f>G29+H29</f>
        <v>18094668</v>
      </c>
      <c r="G29" s="44">
        <v>0</v>
      </c>
      <c r="H29" s="47">
        <v>18094668</v>
      </c>
      <c r="I29" s="47">
        <v>18094668</v>
      </c>
      <c r="J29" s="44">
        <v>0</v>
      </c>
      <c r="K29" s="45">
        <f>F29-I29</f>
        <v>0</v>
      </c>
    </row>
    <row r="30" spans="1:11" ht="15.75">
      <c r="A30" s="53">
        <f>A29+1</f>
        <v>16</v>
      </c>
      <c r="B30" s="15" t="s">
        <v>46</v>
      </c>
      <c r="C30" s="29">
        <v>41.1</v>
      </c>
      <c r="D30" s="49"/>
      <c r="E30" s="49"/>
      <c r="F30" s="44">
        <f aca="true" t="shared" si="8" ref="F30:K30">F31</f>
        <v>8000000</v>
      </c>
      <c r="G30" s="44">
        <f t="shared" si="8"/>
        <v>0</v>
      </c>
      <c r="H30" s="44">
        <f t="shared" si="8"/>
        <v>8000000</v>
      </c>
      <c r="I30" s="44">
        <f t="shared" si="8"/>
        <v>8000000</v>
      </c>
      <c r="J30" s="44">
        <f t="shared" si="8"/>
        <v>0</v>
      </c>
      <c r="K30" s="44">
        <f t="shared" si="8"/>
        <v>0</v>
      </c>
    </row>
    <row r="31" spans="1:11" ht="51.75" customHeight="1" thickBot="1">
      <c r="A31" s="51">
        <f>A30+1</f>
        <v>17</v>
      </c>
      <c r="B31" s="39" t="s">
        <v>32</v>
      </c>
      <c r="C31" s="40" t="s">
        <v>45</v>
      </c>
      <c r="D31" s="59"/>
      <c r="E31" s="59"/>
      <c r="F31" s="50">
        <f>G31+H31</f>
        <v>8000000</v>
      </c>
      <c r="G31" s="42">
        <v>0</v>
      </c>
      <c r="H31" s="42">
        <v>8000000</v>
      </c>
      <c r="I31" s="41">
        <v>8000000</v>
      </c>
      <c r="J31" s="50">
        <v>0</v>
      </c>
      <c r="K31" s="52">
        <f>F31-I31</f>
        <v>0</v>
      </c>
    </row>
    <row r="32" spans="1:11" ht="15.75">
      <c r="A32" s="33"/>
      <c r="B32" s="34"/>
      <c r="C32" s="35"/>
      <c r="D32" s="60"/>
      <c r="E32" s="61"/>
      <c r="F32" s="60"/>
      <c r="G32" s="62"/>
      <c r="H32" s="62"/>
      <c r="I32" s="63"/>
      <c r="J32" s="64"/>
      <c r="K32" s="64"/>
    </row>
    <row r="33" spans="1:11" ht="15.75">
      <c r="A33" s="3"/>
      <c r="B33" s="3"/>
      <c r="C33" s="3"/>
      <c r="D33" s="3"/>
      <c r="E33" s="37"/>
      <c r="F33" s="3"/>
      <c r="G33" s="23"/>
      <c r="H33" s="23"/>
      <c r="I33" s="23"/>
      <c r="J33" s="32"/>
      <c r="K33" s="23"/>
    </row>
  </sheetData>
  <sheetProtection/>
  <mergeCells count="14">
    <mergeCell ref="E9:E13"/>
    <mergeCell ref="D9:D13"/>
    <mergeCell ref="A5:K5"/>
    <mergeCell ref="A6:K6"/>
    <mergeCell ref="A9:A13"/>
    <mergeCell ref="B9:B13"/>
    <mergeCell ref="C9:C13"/>
    <mergeCell ref="I9:I13"/>
    <mergeCell ref="J9:J13"/>
    <mergeCell ref="K9:K13"/>
    <mergeCell ref="F11:F13"/>
    <mergeCell ref="F9:H10"/>
    <mergeCell ref="G11:G13"/>
    <mergeCell ref="H11:H13"/>
  </mergeCells>
  <printOptions horizontalCentered="1"/>
  <pageMargins left="0.416666666666667" right="0.166666667" top="0.277777777777778" bottom="0.277777777777778" header="0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</dc:creator>
  <cp:keywords/>
  <dc:description/>
  <cp:lastModifiedBy>Hewlett-Packard Company</cp:lastModifiedBy>
  <cp:lastPrinted>2020-10-28T10:52:37Z</cp:lastPrinted>
  <dcterms:created xsi:type="dcterms:W3CDTF">2006-05-29T23:07:52Z</dcterms:created>
  <dcterms:modified xsi:type="dcterms:W3CDTF">2021-08-20T03:32:29Z</dcterms:modified>
  <cp:category/>
  <cp:version/>
  <cp:contentType/>
  <cp:contentStatus/>
</cp:coreProperties>
</file>